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8055" yWindow="375" windowWidth="19200" windowHeight="12450" tabRatio="665"/>
  </bookViews>
  <sheets>
    <sheet name="Rekapitulace" sheetId="1" r:id="rId1"/>
    <sheet name="AVT" sheetId="15" r:id="rId2"/>
    <sheet name="STK" sheetId="14" r:id="rId3"/>
  </sheets>
  <definedNames>
    <definedName name="_xlnm.Print_Area" localSheetId="1">AVT!$A$1:$E$33</definedName>
    <definedName name="_xlnm.Print_Area" localSheetId="0">Rekapitulace!$A:$E</definedName>
    <definedName name="_xlnm.Print_Area" localSheetId="2">STK!$A$1:$E$64</definedName>
  </definedNames>
  <calcPr calcId="145621"/>
</workbook>
</file>

<file path=xl/calcChain.xml><?xml version="1.0" encoding="utf-8"?>
<calcChain xmlns="http://schemas.openxmlformats.org/spreadsheetml/2006/main">
  <c r="E10" i="15" l="1"/>
  <c r="E12" i="15" s="1"/>
  <c r="E6" i="15"/>
  <c r="E7" i="15" s="1"/>
  <c r="A13" i="15"/>
  <c r="A8" i="15"/>
  <c r="A12" i="15"/>
  <c r="A7" i="15"/>
  <c r="A9" i="15"/>
  <c r="A10" i="15"/>
  <c r="E18" i="15"/>
  <c r="E58" i="14"/>
  <c r="E45" i="14"/>
  <c r="E62" i="14"/>
  <c r="E11" i="15" l="1"/>
  <c r="A22" i="15"/>
  <c r="A5" i="15"/>
  <c r="A6" i="15"/>
  <c r="A11" i="15"/>
  <c r="A14" i="15"/>
  <c r="A15" i="15"/>
  <c r="A16" i="15"/>
  <c r="E15" i="14" l="1"/>
  <c r="E38" i="14"/>
  <c r="E51" i="14" s="1"/>
  <c r="C17" i="1" l="1"/>
  <c r="C16" i="1"/>
  <c r="C1" i="15"/>
  <c r="C1" i="14"/>
  <c r="B16" i="1"/>
  <c r="B17" i="1"/>
  <c r="A62" i="14" l="1"/>
  <c r="A35" i="14"/>
  <c r="E55" i="14" l="1"/>
  <c r="E39" i="14" l="1"/>
  <c r="A37" i="14"/>
  <c r="A36" i="14"/>
  <c r="A19" i="15" l="1"/>
  <c r="A20" i="15"/>
  <c r="A21" i="15"/>
  <c r="E16" i="14" l="1"/>
  <c r="A4" i="15"/>
  <c r="A17" i="15"/>
  <c r="A18" i="15"/>
  <c r="A23" i="15"/>
  <c r="A24" i="15"/>
  <c r="A25" i="15"/>
  <c r="A26" i="15"/>
  <c r="A27" i="15"/>
  <c r="A28" i="15"/>
  <c r="A29" i="15"/>
  <c r="A30" i="15"/>
  <c r="A31" i="15"/>
  <c r="A4" i="14"/>
  <c r="A5" i="14"/>
  <c r="A6" i="14"/>
  <c r="A7" i="14"/>
  <c r="A8" i="14"/>
  <c r="A9" i="14"/>
  <c r="A10" i="14"/>
  <c r="A11" i="14"/>
  <c r="E11" i="14"/>
  <c r="A12" i="14"/>
  <c r="A13" i="14"/>
  <c r="E12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</calcChain>
</file>

<file path=xl/sharedStrings.xml><?xml version="1.0" encoding="utf-8"?>
<sst xmlns="http://schemas.openxmlformats.org/spreadsheetml/2006/main" count="237" uniqueCount="124">
  <si>
    <t>#</t>
  </si>
  <si>
    <t>Popis</t>
  </si>
  <si>
    <t>m.j.</t>
  </si>
  <si>
    <t>počet</t>
  </si>
  <si>
    <t>Montáž</t>
  </si>
  <si>
    <t>Celkem</t>
  </si>
  <si>
    <t>Součet</t>
  </si>
  <si>
    <t>bez DPH</t>
  </si>
  <si>
    <t>Materiál</t>
  </si>
  <si>
    <t>kpl</t>
  </si>
  <si>
    <t>Oživení a konfigurace systému</t>
  </si>
  <si>
    <t>Dokumentace skutečného stavu</t>
  </si>
  <si>
    <t>Zaškolení obsluhy</t>
  </si>
  <si>
    <t>Poznámky:</t>
  </si>
  <si>
    <t>Rekapitulace</t>
  </si>
  <si>
    <t>Václav Vlček</t>
  </si>
  <si>
    <t>Drobný a nespecifikovaný</t>
  </si>
  <si>
    <t>popis</t>
  </si>
  <si>
    <t>Pomocné stavební práce</t>
  </si>
  <si>
    <t>Drážkování pro kabeláže</t>
  </si>
  <si>
    <t>Režie a příprava zakázky</t>
  </si>
  <si>
    <t>Dopravné a skladné</t>
  </si>
  <si>
    <t>TRASY</t>
  </si>
  <si>
    <t>OSTATNÍ</t>
  </si>
  <si>
    <t>referenční typ</t>
  </si>
  <si>
    <t>TECHNOLOGIE</t>
  </si>
  <si>
    <t>ks</t>
  </si>
  <si>
    <t>m</t>
  </si>
  <si>
    <t>Certifikační měřící protokoly</t>
  </si>
  <si>
    <t>kabel datový U/UTP Cat.5e 4x2xAWG24, LS0H</t>
  </si>
  <si>
    <t>kabel telekomunikační SYKFY 50X2X0,5</t>
  </si>
  <si>
    <t>spojovací a kotvící materiál (žlab)</t>
  </si>
  <si>
    <t>drátěný kabelový žlab 500/50 GZ</t>
  </si>
  <si>
    <t>drátěný kabelový žlab 250/50 GZ</t>
  </si>
  <si>
    <t>trubka ohebná 320N d=23</t>
  </si>
  <si>
    <t>LPE-1</t>
  </si>
  <si>
    <t>trubka ohebná 320N d=16</t>
  </si>
  <si>
    <t>svazkový držák kov M30</t>
  </si>
  <si>
    <t>svazkový držák kov M15</t>
  </si>
  <si>
    <t>příchytka pro více kabelů</t>
  </si>
  <si>
    <t>PP-15</t>
  </si>
  <si>
    <t>Krabice přístrojová pod omítku</t>
  </si>
  <si>
    <t>Keystone CAT5E UTP RJ45 černý samořezný</t>
  </si>
  <si>
    <t>SXKJ-5E-UTP-BK-SA</t>
  </si>
  <si>
    <t>Kryt zásuvky komunikační s popisovým polem</t>
  </si>
  <si>
    <t>Přepínač rackmount - řízený - 48 x 10/100/1000 + 2 x gigabitů SFP</t>
  </si>
  <si>
    <t>GS1900-48</t>
  </si>
  <si>
    <t>Přepínač rackmount - L3 - řízený - 48 x 10/100/1000 + 4 x SFP</t>
  </si>
  <si>
    <t>HP 1910-48G</t>
  </si>
  <si>
    <t>Přepínač rackmount - L3 - řízený - 24 x 10/100/1000 + 4 x SFP</t>
  </si>
  <si>
    <t>HP 1910-24G</t>
  </si>
  <si>
    <t>optický pigtail 9/125um konektor SC 1m + svár</t>
  </si>
  <si>
    <t>PT09-1-1-SC</t>
  </si>
  <si>
    <t>spojka SC SM simplex, plastový obal, šroubovací</t>
  </si>
  <si>
    <t>FA-SCS-SM</t>
  </si>
  <si>
    <t>kazeta Signamax pro 24 svárů, vč. víčka a hřebínků</t>
  </si>
  <si>
    <t>kazeta pro 12 svárů- WH - včetně víka + hřebínků + ochran sváru</t>
  </si>
  <si>
    <t>čelo optické vany 1U pro 12 SC simplex s montážními otvory</t>
  </si>
  <si>
    <t>vana optická 19" 1U BK s výsuvným šuplíkem bez čela</t>
  </si>
  <si>
    <t>krabice přístrojová na povrch</t>
  </si>
  <si>
    <t>krabice přístrojová p.o.</t>
  </si>
  <si>
    <t>Maska nosná s 2 otvory</t>
  </si>
  <si>
    <t>5014A-B1018</t>
  </si>
  <si>
    <t>Rámeček pro elektroinstalační přístroje, jednonásobný</t>
  </si>
  <si>
    <t>3901A-B10 B</t>
  </si>
  <si>
    <t>5014A-A100 B</t>
  </si>
  <si>
    <t xml:space="preserve">Krabice/box na omítku pro zásuvky </t>
  </si>
  <si>
    <t>SX9-0-WH</t>
  </si>
  <si>
    <t>Zásuvka modulární pro 2 keystony pod omítku bílá</t>
  </si>
  <si>
    <t>SX9-2-0-WH</t>
  </si>
  <si>
    <t>montážní sada - 100x šroub, plovoucí matka, podložka</t>
  </si>
  <si>
    <t>DP-MO-100</t>
  </si>
  <si>
    <t>ISDN panel s 25 porty pro připojení k telefonní ústředně</t>
  </si>
  <si>
    <t>SX25-ISDN-BK</t>
  </si>
  <si>
    <t>patch kabel CAT5E UTP délky dle potřeby</t>
  </si>
  <si>
    <t>C5E-155BU-1MB</t>
  </si>
  <si>
    <t>keystone CAT5E UTP RJ45 černý samořezný</t>
  </si>
  <si>
    <t>vertikální HD vyvazovací panel, 3 sekce</t>
  </si>
  <si>
    <t>HDWM-VMR-42-12</t>
  </si>
  <si>
    <t>univerzální modulární neosazený patch panel 24 portů černý</t>
  </si>
  <si>
    <t>SX24M-0-STP-BK-UNI</t>
  </si>
  <si>
    <t>vyvazovací panel 1U jednostranný kanál 40x40mm RAL 9005</t>
  </si>
  <si>
    <t>DP-VP-K01</t>
  </si>
  <si>
    <t>rám s filtrem pro inst.vent. do stoj. rozv. hloubky 600 a 800</t>
  </si>
  <si>
    <t>DP-VER-06F-B</t>
  </si>
  <si>
    <t>ventilační jednotka s termostatem - 4x ventilátor RAL 9005</t>
  </si>
  <si>
    <t>DP-VEN-04-H</t>
  </si>
  <si>
    <t>osvětlovací jednotka 1U RAL 9005</t>
  </si>
  <si>
    <t>DP-OJ-01-H</t>
  </si>
  <si>
    <t>19" police výsuvná 2U hloubka 450mm</t>
  </si>
  <si>
    <t>DP-PO-450V-H</t>
  </si>
  <si>
    <t>19" nástěnný rozvaděč 18U 600x600</t>
  </si>
  <si>
    <t>RON-18-60/60</t>
  </si>
  <si>
    <t>19" stojanový rozvaděč 42U 800x800</t>
  </si>
  <si>
    <t>ROF-42-80/80-B</t>
  </si>
  <si>
    <t>STK</t>
  </si>
  <si>
    <t>Režie, příprava zakázky</t>
  </si>
  <si>
    <t>AVT</t>
  </si>
  <si>
    <t>nebo metráž</t>
  </si>
  <si>
    <t>kabel signálový VGA 10m</t>
  </si>
  <si>
    <t>kabel signálový HDMI 10m</t>
  </si>
  <si>
    <t>kabel signálový 3.5 jack 10m</t>
  </si>
  <si>
    <t>Zásuvka datová kompletní 2xRJ-45 cat 5e</t>
  </si>
  <si>
    <t>napájecí panel 3 m, 5 pozic, s přepěťovou ochranou včetně vany</t>
  </si>
  <si>
    <t>ACAR-A-504-V</t>
  </si>
  <si>
    <t>GS1900-24</t>
  </si>
  <si>
    <t>Přepínač inteligentní 24 x 10/100/1000 + 2 x gigabitů SFP</t>
  </si>
  <si>
    <t>Kryt zásuvky komunikační přímé</t>
  </si>
  <si>
    <t>5014A-A00040 B</t>
  </si>
  <si>
    <t>Zásuvka reproduktorová stereofonní</t>
  </si>
  <si>
    <t>0230-0-0403</t>
  </si>
  <si>
    <t>2x XLR 3pin zásuvka, ocelová</t>
  </si>
  <si>
    <t>SA122317</t>
  </si>
  <si>
    <t>dvojitá reproduktorová zásuvka, ocelová</t>
  </si>
  <si>
    <t>SA122396</t>
  </si>
  <si>
    <t>SA804293</t>
  </si>
  <si>
    <t>kabel reproduktorový, 2x 1,5qmm</t>
  </si>
  <si>
    <t>mikrofonní kabel stíněný, 2x 0,22qmm</t>
  </si>
  <si>
    <t>Zhotovení drážky pro sdružené kabelové vedení do šířky 20cm</t>
  </si>
  <si>
    <t>Rekonstrukce školní jídelny ZŠ Náměstí Karla IV, Nejdek</t>
  </si>
  <si>
    <t>D.1.4.7-3</t>
  </si>
  <si>
    <t>Maska nosná s 1 otvorem pro vestavnou zásuvku XLR</t>
  </si>
  <si>
    <t>1764-0-0042</t>
  </si>
  <si>
    <t>XLR zásuvka na zabudování, 3 pólová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</si>
</sst>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\ [$Kč-405]"/>
    <numFmt numFmtId="165" formatCode="#,##0.00\ &quot;Kč&quot;"/>
    <numFmt numFmtId="166" formatCode="_-* #,##0.00\ _K_č_-;\-* #,##0.00\ _K_č_-;_-* &quot;-&quot;??\ _K_č_-;_-@_-"/>
    <numFmt numFmtId="167" formatCode="General_)"/>
    <numFmt numFmtId="168" formatCode="_-&quot;€&quot;\ * #,##0.00_-;_-&quot;€&quot;\ * #,##0.00\-;_-&quot;€&quot;\ * &quot;-&quot;??_-;_-@_-"/>
    <numFmt numFmtId="169" formatCode="&quot;L.&quot;\ #,##0;[Red]\-&quot;L.&quot;\ #,##0"/>
  </numFmts>
  <fonts count="5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rgb="FFFF3300"/>
      <name val="Calibri"/>
      <family val="2"/>
      <charset val="238"/>
      <scheme val="minor"/>
    </font>
    <font>
      <b/>
      <sz val="11"/>
      <color rgb="FFFF3300"/>
      <name val="Calibri"/>
      <family val="2"/>
      <charset val="238"/>
      <scheme val="minor"/>
    </font>
    <font>
      <b/>
      <sz val="14"/>
      <color rgb="FFFF3300"/>
      <name val="Calibri"/>
      <family val="2"/>
      <charset val="238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charset val="238"/>
      <scheme val="minor"/>
    </font>
    <font>
      <b/>
      <sz val="10"/>
      <color rgb="FFFF330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Helv"/>
      <charset val="204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52"/>
      <name val="Arial"/>
      <family val="2"/>
    </font>
    <font>
      <b/>
      <sz val="11"/>
      <color indexed="9"/>
      <name val="Arial"/>
      <family val="2"/>
    </font>
    <font>
      <sz val="12"/>
      <name val="Helv"/>
    </font>
    <font>
      <b/>
      <sz val="18"/>
      <color indexed="62"/>
      <name val="Cambria"/>
      <family val="2"/>
      <charset val="238"/>
    </font>
    <font>
      <sz val="10"/>
      <color indexed="8"/>
      <name val="Arial"/>
      <family val="2"/>
      <charset val="238"/>
    </font>
    <font>
      <sz val="11"/>
      <color indexed="52"/>
      <name val="Arial"/>
      <family val="2"/>
    </font>
    <font>
      <sz val="11"/>
      <color indexed="17"/>
      <name val="Arial"/>
      <family val="2"/>
    </font>
    <font>
      <sz val="11"/>
      <color indexed="6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238"/>
    </font>
    <font>
      <sz val="11"/>
      <color indexed="60"/>
      <name val="Arial"/>
      <family val="2"/>
    </font>
    <font>
      <sz val="10"/>
      <color indexed="8"/>
      <name val="MS Sans Serif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ahoma"/>
      <family val="2"/>
    </font>
    <font>
      <sz val="11"/>
      <color indexed="8"/>
      <name val="Calibri"/>
      <family val="2"/>
    </font>
    <font>
      <sz val="11"/>
      <color indexed="2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Helv"/>
    </font>
    <font>
      <b/>
      <sz val="18"/>
      <color indexed="56"/>
      <name val="Cambria"/>
      <family val="2"/>
    </font>
    <font>
      <b/>
      <sz val="11"/>
      <color indexed="8"/>
      <name val="Arial"/>
      <family val="2"/>
    </font>
    <font>
      <b/>
      <sz val="11"/>
      <color indexed="63"/>
      <name val="Arial"/>
      <family val="2"/>
    </font>
    <font>
      <i/>
      <sz val="11"/>
      <color indexed="23"/>
      <name val="Arial"/>
      <family val="2"/>
    </font>
    <font>
      <sz val="11"/>
      <color indexed="10"/>
      <name val="Arial"/>
      <family val="2"/>
    </font>
    <font>
      <b/>
      <sz val="11"/>
      <color theme="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9">
    <xf numFmtId="0" fontId="0" fillId="0" borderId="0"/>
    <xf numFmtId="0" fontId="7" fillId="0" borderId="0"/>
    <xf numFmtId="164" fontId="8" fillId="0" borderId="0" applyFill="0" applyBorder="0" applyAlignment="0" applyProtection="0"/>
    <xf numFmtId="0" fontId="7" fillId="0" borderId="0"/>
    <xf numFmtId="0" fontId="7" fillId="0" borderId="0"/>
    <xf numFmtId="0" fontId="9" fillId="0" borderId="0"/>
    <xf numFmtId="3" fontId="20" fillId="0" borderId="0"/>
    <xf numFmtId="0" fontId="22" fillId="0" borderId="0"/>
    <xf numFmtId="0" fontId="23" fillId="0" borderId="0"/>
    <xf numFmtId="0" fontId="23" fillId="0" borderId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20" borderId="0" applyNumberFormat="0" applyBorder="0" applyAlignment="0" applyProtection="0"/>
    <xf numFmtId="0" fontId="26" fillId="21" borderId="1" applyNumberFormat="0" applyAlignment="0" applyProtection="0"/>
    <xf numFmtId="0" fontId="27" fillId="22" borderId="2" applyNumberFormat="0" applyAlignment="0" applyProtection="0"/>
    <xf numFmtId="167" fontId="28" fillId="0" borderId="0"/>
    <xf numFmtId="43" fontId="29" fillId="0" borderId="0" applyFont="0" applyFill="0" applyBorder="0" applyAlignment="0" applyProtection="0"/>
    <xf numFmtId="166" fontId="21" fillId="0" borderId="0" applyFont="0" applyFill="0" applyBorder="0" applyAlignment="0" applyProtection="0"/>
    <xf numFmtId="168" fontId="30" fillId="0" borderId="0" applyFont="0" applyFill="0" applyBorder="0" applyAlignment="0" applyProtection="0">
      <alignment vertical="top"/>
    </xf>
    <xf numFmtId="168" fontId="22" fillId="0" borderId="0" applyFont="0" applyFill="0" applyBorder="0" applyAlignment="0" applyProtection="0"/>
    <xf numFmtId="0" fontId="31" fillId="0" borderId="3" applyNumberFormat="0" applyFill="0" applyAlignment="0" applyProtection="0"/>
    <xf numFmtId="0" fontId="32" fillId="5" borderId="0" applyNumberFormat="0" applyBorder="0" applyAlignment="0" applyProtection="0"/>
    <xf numFmtId="0" fontId="33" fillId="8" borderId="1" applyNumberFormat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6" fillId="0" borderId="0" applyNumberFormat="0" applyFill="0" applyBorder="0" applyAlignment="0" applyProtection="0"/>
    <xf numFmtId="44" fontId="29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38" fillId="23" borderId="0" applyNumberFormat="0" applyBorder="0" applyAlignment="0" applyProtection="0"/>
    <xf numFmtId="0" fontId="19" fillId="0" borderId="0"/>
    <xf numFmtId="0" fontId="22" fillId="0" borderId="0"/>
    <xf numFmtId="0" fontId="30" fillId="0" borderId="0">
      <alignment vertical="top"/>
    </xf>
    <xf numFmtId="0" fontId="39" fillId="0" borderId="0"/>
    <xf numFmtId="0" fontId="30" fillId="0" borderId="0"/>
    <xf numFmtId="0" fontId="1" fillId="0" borderId="0"/>
    <xf numFmtId="0" fontId="22" fillId="0" borderId="0"/>
    <xf numFmtId="0" fontId="40" fillId="0" borderId="0"/>
    <xf numFmtId="0" fontId="19" fillId="0" borderId="0"/>
    <xf numFmtId="0" fontId="22" fillId="0" borderId="0"/>
    <xf numFmtId="0" fontId="2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19" fillId="0" borderId="0"/>
    <xf numFmtId="0" fontId="19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1" fillId="0" borderId="0"/>
    <xf numFmtId="0" fontId="41" fillId="0" borderId="0"/>
    <xf numFmtId="0" fontId="1" fillId="0" borderId="0"/>
    <xf numFmtId="0" fontId="37" fillId="0" borderId="0"/>
    <xf numFmtId="0" fontId="16" fillId="0" borderId="0"/>
    <xf numFmtId="0" fontId="22" fillId="0" borderId="0"/>
    <xf numFmtId="0" fontId="42" fillId="0" borderId="0"/>
    <xf numFmtId="0" fontId="22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3" fillId="24" borderId="7" applyNumberFormat="0" applyFont="0" applyAlignment="0" applyProtection="0"/>
    <xf numFmtId="0" fontId="44" fillId="4" borderId="0" applyNumberFormat="0" applyBorder="0" applyAlignment="0" applyProtection="0"/>
    <xf numFmtId="9" fontId="4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50" fillId="21" borderId="9" applyNumberFormat="0" applyAlignment="0" applyProtection="0"/>
    <xf numFmtId="169" fontId="37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textRotation="90"/>
    </xf>
    <xf numFmtId="0" fontId="0" fillId="0" borderId="0" xfId="0" applyBorder="1"/>
    <xf numFmtId="0" fontId="0" fillId="0" borderId="0" xfId="0" applyBorder="1" applyAlignment="1">
      <alignment horizontal="left"/>
    </xf>
    <xf numFmtId="0" fontId="11" fillId="0" borderId="0" xfId="0" applyFont="1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NumberFormat="1" applyBorder="1" applyAlignment="1">
      <alignment horizontal="left" vertical="center" wrapText="1" inden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right" vertical="center" wrapText="1"/>
    </xf>
    <xf numFmtId="165" fontId="0" fillId="0" borderId="0" xfId="0" applyNumberFormat="1" applyBorder="1" applyAlignment="1">
      <alignment horizontal="right" vertical="center" indent="1"/>
    </xf>
    <xf numFmtId="0" fontId="13" fillId="0" borderId="0" xfId="0" applyFont="1" applyFill="1" applyBorder="1" applyAlignment="1">
      <alignment horizontal="left" wrapText="1" indent="1"/>
    </xf>
    <xf numFmtId="165" fontId="13" fillId="0" borderId="0" xfId="0" applyNumberFormat="1" applyFont="1" applyFill="1" applyBorder="1" applyAlignment="1">
      <alignment horizontal="right" indent="1"/>
    </xf>
    <xf numFmtId="0" fontId="10" fillId="0" borderId="0" xfId="0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16" fillId="0" borderId="0" xfId="0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left" vertical="center" wrapText="1" indent="1"/>
    </xf>
    <xf numFmtId="0" fontId="17" fillId="0" borderId="0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15" fillId="0" borderId="0" xfId="0" applyFont="1" applyAlignment="1">
      <alignment vertical="top" wrapText="1"/>
    </xf>
    <xf numFmtId="0" fontId="18" fillId="0" borderId="0" xfId="0" applyNumberFormat="1" applyFont="1" applyBorder="1" applyAlignment="1">
      <alignment horizontal="center" vertical="center"/>
    </xf>
    <xf numFmtId="0" fontId="53" fillId="0" borderId="0" xfId="0" applyFont="1" applyBorder="1" applyAlignment="1">
      <alignment horizontal="left"/>
    </xf>
    <xf numFmtId="0" fontId="53" fillId="0" borderId="0" xfId="0" applyFont="1" applyBorder="1" applyAlignment="1">
      <alignment horizontal="left" wrapText="1" indent="1"/>
    </xf>
    <xf numFmtId="165" fontId="53" fillId="0" borderId="0" xfId="0" applyNumberFormat="1" applyFont="1" applyBorder="1" applyAlignment="1">
      <alignment horizontal="right" inden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4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right" vertical="center" wrapText="1"/>
    </xf>
  </cellXfs>
  <cellStyles count="109">
    <cellStyle name="_Help file per family 0905 6,9%" xfId="8"/>
    <cellStyle name="_Worksheet in Commercial Performance Update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60% - Accent1" xfId="22"/>
    <cellStyle name="60% - Accent2" xfId="23"/>
    <cellStyle name="60% - Accent3" xfId="24"/>
    <cellStyle name="60% - Accent4" xfId="25"/>
    <cellStyle name="60% - Accent5" xfId="26"/>
    <cellStyle name="60% - Accent6" xfId="27"/>
    <cellStyle name="Accent1" xfId="28"/>
    <cellStyle name="Accent2" xfId="29"/>
    <cellStyle name="Accent3" xfId="30"/>
    <cellStyle name="Accent4" xfId="31"/>
    <cellStyle name="Accent5" xfId="32"/>
    <cellStyle name="Accent6" xfId="33"/>
    <cellStyle name="Berekening" xfId="34"/>
    <cellStyle name="čárky 2" xfId="37"/>
    <cellStyle name="Čiarka 2" xfId="38"/>
    <cellStyle name="Controlecel" xfId="35"/>
    <cellStyle name="Custom - Opmaakprofiel8" xfId="36"/>
    <cellStyle name="Euro" xfId="39"/>
    <cellStyle name="Euro 2" xfId="40"/>
    <cellStyle name="Gekoppelde cel" xfId="41"/>
    <cellStyle name="Goed" xfId="42"/>
    <cellStyle name="Invoer" xfId="43"/>
    <cellStyle name="Kop 1" xfId="44"/>
    <cellStyle name="Kop 2" xfId="45"/>
    <cellStyle name="Kop 3" xfId="46"/>
    <cellStyle name="Kop 4" xfId="47"/>
    <cellStyle name="měny 2" xfId="2"/>
    <cellStyle name="měny 2 2" xfId="48"/>
    <cellStyle name="Migliaia (0)_In bianco per R.O." xfId="49"/>
    <cellStyle name="Neutraal" xfId="50"/>
    <cellStyle name="Normal 2" xfId="51"/>
    <cellStyle name="Normal 2 2" xfId="52"/>
    <cellStyle name="Normal_4000 Prijs effect price 0909" xfId="53"/>
    <cellStyle name="Normál_Munka1" xfId="54"/>
    <cellStyle name="Normal_OL_FICDAS_1_2_3_4_5_7_8_9" xfId="55"/>
    <cellStyle name="Normale 2" xfId="56"/>
    <cellStyle name="Normale_595" xfId="57"/>
    <cellStyle name="Normálna 2" xfId="58"/>
    <cellStyle name="Normálna 2 2" xfId="59"/>
    <cellStyle name="Normálna 3" xfId="60"/>
    <cellStyle name="Normálna 3 2" xfId="61"/>
    <cellStyle name="normálne 2" xfId="62"/>
    <cellStyle name="normálne 2 2" xfId="63"/>
    <cellStyle name="normálne 2 2 2" xfId="64"/>
    <cellStyle name="normálne 2 2 2 2" xfId="65"/>
    <cellStyle name="normálne 2 3" xfId="66"/>
    <cellStyle name="normálne 2 4" xfId="67"/>
    <cellStyle name="normálne 2 5" xfId="68"/>
    <cellStyle name="normálne 2 6" xfId="69"/>
    <cellStyle name="normálne 4" xfId="70"/>
    <cellStyle name="normálne 4 2" xfId="71"/>
    <cellStyle name="normálne 5" xfId="72"/>
    <cellStyle name="normálne 5 2" xfId="73"/>
    <cellStyle name="normálne 6" xfId="74"/>
    <cellStyle name="normálne 6 2" xfId="75"/>
    <cellStyle name="Normální" xfId="0" builtinId="0"/>
    <cellStyle name="normální 10" xfId="76"/>
    <cellStyle name="normální 10 2" xfId="77"/>
    <cellStyle name="normální 11" xfId="78"/>
    <cellStyle name="normální 12" xfId="79"/>
    <cellStyle name="normální 13" xfId="80"/>
    <cellStyle name="normální 13 2" xfId="81"/>
    <cellStyle name="normální 14" xfId="82"/>
    <cellStyle name="normální 15" xfId="83"/>
    <cellStyle name="normální 2" xfId="5"/>
    <cellStyle name="normální 2 2" xfId="7"/>
    <cellStyle name="normální 3" xfId="1"/>
    <cellStyle name="normální 3 2" xfId="84"/>
    <cellStyle name="normální 4" xfId="85"/>
    <cellStyle name="normální 5" xfId="3"/>
    <cellStyle name="normální 5 2" xfId="86"/>
    <cellStyle name="normální 6" xfId="4"/>
    <cellStyle name="normální 6 2" xfId="88"/>
    <cellStyle name="normální 6 3" xfId="87"/>
    <cellStyle name="normální 7" xfId="89"/>
    <cellStyle name="normální 8" xfId="90"/>
    <cellStyle name="normální 9" xfId="91"/>
    <cellStyle name="normální 9 2" xfId="92"/>
    <cellStyle name="Notitie" xfId="93"/>
    <cellStyle name="Ongeldig" xfId="94"/>
    <cellStyle name="Percentuale 2" xfId="95"/>
    <cellStyle name="Pourcentage 2" xfId="96"/>
    <cellStyle name="procent 2" xfId="97"/>
    <cellStyle name="Stijl 1" xfId="98"/>
    <cellStyle name="Stile 1" xfId="99"/>
    <cellStyle name="Styl 1" xfId="100"/>
    <cellStyle name="Štýl 1" xfId="102"/>
    <cellStyle name="Style 1" xfId="101"/>
    <cellStyle name="Titel" xfId="103"/>
    <cellStyle name="Totaal" xfId="104"/>
    <cellStyle name="Uitvoer" xfId="105"/>
    <cellStyle name="Valuta (0)_In bianco per R.O." xfId="106"/>
    <cellStyle name="Verklarende tekst" xfId="107"/>
    <cellStyle name="Waarschuwingstekst" xfId="108"/>
    <cellStyle name="Zboží" xfId="6"/>
  </cellStyles>
  <dxfs count="4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</font>
    </dxf>
    <dxf>
      <font>
        <strike val="0"/>
        <outline val="0"/>
        <shadow val="0"/>
        <u val="none"/>
        <vertAlign val="baseline"/>
        <sz val="10"/>
        <name val="Calibri"/>
        <scheme val="none"/>
      </font>
      <alignment horizontal="center" vertical="center" textRotation="0" wrapText="0" indent="0" justifyLastLine="0" shrinkToFit="0" readingOrder="0"/>
    </dxf>
    <dxf>
      <font>
        <b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</font>
    </dxf>
    <dxf>
      <font>
        <strike val="0"/>
        <outline val="0"/>
        <shadow val="0"/>
        <u val="none"/>
        <vertAlign val="baseline"/>
        <sz val="10"/>
        <name val="Calibri"/>
        <scheme val="none"/>
      </font>
      <alignment horizontal="center" vertical="center" textRotation="0" wrapText="0" indent="0" justifyLastLine="0" shrinkToFit="0" readingOrder="0"/>
    </dxf>
    <dxf>
      <font>
        <b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5" formatCode="#,##0.00\ &quot;Kč&quot;"/>
      <alignment horizontal="right" vertical="center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5" formatCode="#,##0.00\ &quot;Kč&quot;"/>
      <alignment horizontal="right" vertical="center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1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center" textRotation="0" wrapText="1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/>
      </font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bottom" textRotation="0" wrapText="0" relativeIndent="0" justifyLastLine="0" shrinkToFit="0" readingOrder="0"/>
    </dxf>
    <dxf>
      <border diagonalDown="1">
        <left style="dotted">
          <color auto="1"/>
        </left>
        <right style="dotted">
          <color auto="1"/>
        </right>
        <bottom style="hair">
          <color auto="1"/>
        </bottom>
        <diagonal style="dotted">
          <color auto="1"/>
        </diagonal>
        <vertical style="dotted">
          <color auto="1"/>
        </vertical>
      </border>
    </dxf>
    <dxf>
      <border>
        <left style="dotted">
          <color auto="1"/>
        </left>
        <right style="dotted">
          <color auto="1"/>
        </right>
        <bottom style="hair">
          <color auto="1"/>
        </bottom>
        <vertical style="dotted">
          <color auto="1"/>
        </vertical>
      </border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border>
        <vertical/>
        <horizontal/>
      </border>
    </dxf>
  </dxfs>
  <tableStyles count="1" defaultTableStyle="Styl tabulky 1" defaultPivotStyle="PivotStyleLight16">
    <tableStyle name="Styl tabulky 1" pivot="0" count="6">
      <tableStyleElement type="wholeTable" dxfId="41"/>
      <tableStyleElement type="headerRow" dxfId="40"/>
      <tableStyleElement type="totalRow" dxfId="39"/>
      <tableStyleElement type="firstRowStripe" dxfId="38"/>
      <tableStyleElement type="secondRowStripe" dxfId="37"/>
      <tableStyleElement type="firstColumnStripe" size="3"/>
    </tableStyle>
  </tableStyles>
  <colors>
    <mruColors>
      <color rgb="FFFF33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3381375</xdr:colOff>
      <xdr:row>0</xdr:row>
      <xdr:rowOff>133350</xdr:rowOff>
    </xdr:from>
    <xdr:to>
      <xdr:col>4</xdr:col>
      <xdr:colOff>1028700</xdr:colOff>
      <xdr:row>2</xdr:row>
      <xdr:rowOff>123825</xdr:rowOff>
    </xdr:to>
    <xdr:pic>
      <xdr:nvPicPr>
        <xdr:cNvPr id="9" name="Picture 1" descr="l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05300" y="133350"/>
          <a:ext cx="23336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ulka1" displayName="Tabulka1" ref="B15:E18" totalsRowCount="1" headerRowDxfId="36" dataDxfId="35" totalsRowDxfId="34">
  <autoFilter ref="B15:E17"/>
  <tableColumns count="4">
    <tableColumn id="1" name="#" totalsRowLabel="Součet" dataDxfId="33" totalsRowDxfId="32">
      <calculatedColumnFormula>ROW(B16)-15</calculatedColumnFormula>
    </tableColumn>
    <tableColumn id="2" name="Popis" totalsRowLabel="bez DPH" dataDxfId="31" totalsRowDxfId="30">
      <calculatedColumnFormula>#REF!</calculatedColumnFormula>
    </tableColumn>
    <tableColumn id="6" name="Materiál" dataDxfId="29" totalsRowDxfId="28"/>
    <tableColumn id="8" name="Montáž" dataDxfId="27" totalsRowDxfId="26"/>
  </tableColumns>
  <tableStyleInfo name="Styl tabulky 1" showFirstColumn="0" showLastColumn="0" showRowStripes="1" showColumnStripes="0"/>
</table>
</file>

<file path=xl/tables/table2.xml><?xml version="1.0" encoding="utf-8"?>
<table xmlns="http://schemas.openxmlformats.org/spreadsheetml/2006/main" id="3" name="Tabulka13738" displayName="Tabulka13738" ref="A3:E32" totalsRowCount="1" headerRowDxfId="25" dataDxfId="24" totalsRowDxfId="23">
  <tableColumns count="5">
    <tableColumn id="1" name="#" totalsRowLabel="Součet" dataDxfId="22" totalsRowDxfId="21">
      <calculatedColumnFormula>ROW(A4)-4</calculatedColumnFormula>
    </tableColumn>
    <tableColumn id="10" name="referenční typ" dataDxfId="20" totalsRowDxfId="19"/>
    <tableColumn id="2" name="popis" totalsRowLabel="bez DPH" dataDxfId="18" totalsRowDxfId="17"/>
    <tableColumn id="3" name="m.j." dataDxfId="16" totalsRowDxfId="15"/>
    <tableColumn id="4" name="počet" dataDxfId="14" totalsRowDxfId="13"/>
  </tableColumns>
  <tableStyleInfo name="Styl tabulky 1" showFirstColumn="0" showLastColumn="0" showRowStripes="1" showColumnStripes="0"/>
</table>
</file>

<file path=xl/tables/table3.xml><?xml version="1.0" encoding="utf-8"?>
<table xmlns="http://schemas.openxmlformats.org/spreadsheetml/2006/main" id="2" name="Tabulka1373" displayName="Tabulka1373" ref="A3:E63" totalsRowCount="1" headerRowDxfId="12" dataDxfId="11" totalsRowDxfId="10">
  <tableColumns count="5">
    <tableColumn id="1" name="#" totalsRowLabel="Součet" dataDxfId="9" totalsRowDxfId="8">
      <calculatedColumnFormula>ROW(A4)-4</calculatedColumnFormula>
    </tableColumn>
    <tableColumn id="10" name="referenční typ" dataDxfId="7" totalsRowDxfId="6"/>
    <tableColumn id="2" name="popis" totalsRowLabel="bez DPH" dataDxfId="5" totalsRowDxfId="4"/>
    <tableColumn id="3" name="m.j." dataDxfId="3" totalsRowDxfId="2"/>
    <tableColumn id="4" name="počet" dataDxfId="1" totalsRowDxfId="0"/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7:F22"/>
  <sheetViews>
    <sheetView tabSelected="1" zoomScaleSheetLayoutView="100" workbookViewId="0"/>
  </sheetViews>
  <sheetFormatPr defaultRowHeight="15"/>
  <cols>
    <col min="1" max="1" width="3.7109375" style="4" bestFit="1" customWidth="1"/>
    <col min="2" max="2" width="10.5703125" style="4" bestFit="1" customWidth="1"/>
    <col min="3" max="3" width="50.7109375" style="8" customWidth="1"/>
    <col min="4" max="5" width="16.5703125" style="4" bestFit="1" customWidth="1"/>
    <col min="6" max="6" width="9.140625" style="5"/>
    <col min="7" max="16384" width="9.140625" style="4"/>
  </cols>
  <sheetData>
    <row r="7" spans="1:6" ht="23.25">
      <c r="B7" s="36" t="s">
        <v>14</v>
      </c>
      <c r="C7" s="36"/>
      <c r="D7" s="36"/>
      <c r="E7" s="36"/>
    </row>
    <row r="8" spans="1:6" ht="23.25">
      <c r="B8" s="14"/>
      <c r="C8" s="14"/>
      <c r="D8" s="15"/>
      <c r="E8" s="14"/>
    </row>
    <row r="11" spans="1:6">
      <c r="E11" s="14"/>
    </row>
    <row r="12" spans="1:6" ht="18.75" customHeight="1">
      <c r="B12" s="35" t="s">
        <v>119</v>
      </c>
      <c r="C12" s="35"/>
      <c r="D12" s="35"/>
      <c r="E12" s="16" t="s">
        <v>120</v>
      </c>
    </row>
    <row r="13" spans="1:6" ht="15.75" customHeight="1">
      <c r="B13" s="37">
        <v>42548</v>
      </c>
      <c r="C13" s="38"/>
      <c r="D13" s="39" t="s">
        <v>15</v>
      </c>
      <c r="E13" s="39"/>
    </row>
    <row r="14" spans="1:6" ht="15.75">
      <c r="B14" s="2"/>
      <c r="C14" s="2"/>
      <c r="D14" s="2"/>
      <c r="E14" s="2"/>
    </row>
    <row r="15" spans="1:6">
      <c r="B15" s="10" t="s">
        <v>0</v>
      </c>
      <c r="C15" s="11" t="s">
        <v>1</v>
      </c>
      <c r="D15" s="10" t="s">
        <v>8</v>
      </c>
      <c r="E15" s="10" t="s">
        <v>4</v>
      </c>
    </row>
    <row r="16" spans="1:6" s="1" customFormat="1" ht="15" customHeight="1">
      <c r="A16" s="3"/>
      <c r="B16" s="1">
        <f t="shared" ref="B16:B17" si="0">ROW(B16)-15</f>
        <v>1</v>
      </c>
      <c r="C16" s="9" t="str">
        <f>AVT!A1</f>
        <v>AVT</v>
      </c>
      <c r="D16" s="17"/>
      <c r="E16" s="17"/>
      <c r="F16" s="7"/>
    </row>
    <row r="17" spans="1:6" s="1" customFormat="1" ht="15" customHeight="1">
      <c r="A17" s="3"/>
      <c r="B17" s="1">
        <f t="shared" si="0"/>
        <v>2</v>
      </c>
      <c r="C17" s="9" t="str">
        <f>STK!A1</f>
        <v>STK</v>
      </c>
      <c r="D17" s="17"/>
      <c r="E17" s="17"/>
      <c r="F17" s="7"/>
    </row>
    <row r="18" spans="1:6">
      <c r="B18" s="30" t="s">
        <v>6</v>
      </c>
      <c r="C18" s="31" t="s">
        <v>7</v>
      </c>
      <c r="D18" s="32"/>
      <c r="E18" s="32"/>
    </row>
    <row r="19" spans="1:6">
      <c r="B19" s="12" t="s">
        <v>5</v>
      </c>
      <c r="C19" s="18" t="s">
        <v>7</v>
      </c>
      <c r="D19" s="19"/>
      <c r="E19" s="19"/>
    </row>
    <row r="21" spans="1:6">
      <c r="B21" s="21" t="s">
        <v>13</v>
      </c>
      <c r="C21" s="28"/>
    </row>
    <row r="22" spans="1:6">
      <c r="C22" s="20"/>
    </row>
  </sheetData>
  <mergeCells count="4">
    <mergeCell ref="B12:D12"/>
    <mergeCell ref="B7:E7"/>
    <mergeCell ref="B13:C13"/>
    <mergeCell ref="D13:E13"/>
  </mergeCells>
  <pageMargins left="0.25" right="0.25" top="0.75" bottom="0.75" header="0.3" footer="0.3"/>
  <pageSetup paperSize="9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F33"/>
  <sheetViews>
    <sheetView zoomScaleNormal="100" workbookViewId="0"/>
  </sheetViews>
  <sheetFormatPr defaultRowHeight="15"/>
  <cols>
    <col min="1" max="1" width="4.7109375" style="4" customWidth="1"/>
    <col min="2" max="2" width="18.28515625" style="4" bestFit="1" customWidth="1"/>
    <col min="3" max="3" width="55.7109375" style="8" customWidth="1"/>
    <col min="4" max="4" width="4.42578125" style="4" bestFit="1" customWidth="1"/>
    <col min="5" max="5" width="6" style="4" bestFit="1" customWidth="1"/>
    <col min="6" max="6" width="9.140625" style="5"/>
    <col min="7" max="16384" width="9.140625" style="4"/>
  </cols>
  <sheetData>
    <row r="1" spans="1:6" ht="18.75" customHeight="1">
      <c r="A1" s="34" t="s">
        <v>97</v>
      </c>
      <c r="B1" s="33"/>
      <c r="C1" s="40" t="str">
        <f>Rekapitulace!B12</f>
        <v>Rekonstrukce školní jídelny ZŠ Náměstí Karla IV, Nejdek</v>
      </c>
      <c r="D1" s="40"/>
      <c r="E1" s="40"/>
    </row>
    <row r="2" spans="1:6" ht="15.75">
      <c r="A2" s="6"/>
      <c r="B2" s="2"/>
      <c r="C2" s="2"/>
      <c r="D2" s="2"/>
      <c r="E2" s="2"/>
    </row>
    <row r="3" spans="1:6">
      <c r="A3" s="10" t="s">
        <v>0</v>
      </c>
      <c r="B3" s="10" t="s">
        <v>24</v>
      </c>
      <c r="C3" s="11" t="s">
        <v>17</v>
      </c>
      <c r="D3" s="10" t="s">
        <v>2</v>
      </c>
      <c r="E3" s="10" t="s">
        <v>3</v>
      </c>
    </row>
    <row r="4" spans="1:6" s="1" customFormat="1">
      <c r="A4" s="22">
        <f t="shared" ref="A4:A31" si="0">ROW(A4)-4</f>
        <v>0</v>
      </c>
      <c r="B4" s="22"/>
      <c r="C4" s="24" t="s">
        <v>25</v>
      </c>
      <c r="D4" s="22"/>
      <c r="E4" s="22"/>
      <c r="F4" s="7"/>
    </row>
    <row r="5" spans="1:6" s="1" customFormat="1">
      <c r="A5" s="22">
        <f t="shared" ref="A5:A16" si="1">ROW(A5)-4</f>
        <v>1</v>
      </c>
      <c r="B5" s="22" t="s">
        <v>108</v>
      </c>
      <c r="C5" s="23" t="s">
        <v>107</v>
      </c>
      <c r="D5" s="22" t="s">
        <v>26</v>
      </c>
      <c r="E5" s="22">
        <v>4</v>
      </c>
      <c r="F5" s="7"/>
    </row>
    <row r="6" spans="1:6" s="1" customFormat="1">
      <c r="A6" s="22">
        <f t="shared" si="1"/>
        <v>2</v>
      </c>
      <c r="B6" s="22" t="s">
        <v>110</v>
      </c>
      <c r="C6" s="23" t="s">
        <v>109</v>
      </c>
      <c r="D6" s="22" t="s">
        <v>26</v>
      </c>
      <c r="E6" s="22">
        <f>E5</f>
        <v>4</v>
      </c>
      <c r="F6" s="7"/>
    </row>
    <row r="7" spans="1:6" s="1" customFormat="1">
      <c r="A7" s="22">
        <f t="shared" si="1"/>
        <v>3</v>
      </c>
      <c r="B7" s="22" t="s">
        <v>64</v>
      </c>
      <c r="C7" s="23" t="s">
        <v>63</v>
      </c>
      <c r="D7" s="22" t="s">
        <v>26</v>
      </c>
      <c r="E7" s="22">
        <f>E6</f>
        <v>4</v>
      </c>
      <c r="F7" s="7"/>
    </row>
    <row r="8" spans="1:6" s="1" customFormat="1">
      <c r="A8" s="22">
        <f t="shared" si="1"/>
        <v>4</v>
      </c>
      <c r="B8" s="22"/>
      <c r="C8" s="23"/>
      <c r="D8" s="22"/>
      <c r="E8" s="22"/>
      <c r="F8" s="7"/>
    </row>
    <row r="9" spans="1:6" s="1" customFormat="1">
      <c r="A9" s="22">
        <f t="shared" si="1"/>
        <v>5</v>
      </c>
      <c r="B9" s="22" t="s">
        <v>65</v>
      </c>
      <c r="C9" s="23" t="s">
        <v>44</v>
      </c>
      <c r="D9" s="22" t="s">
        <v>26</v>
      </c>
      <c r="E9" s="22">
        <v>2</v>
      </c>
      <c r="F9" s="7"/>
    </row>
    <row r="10" spans="1:6" s="1" customFormat="1">
      <c r="A10" s="22">
        <f t="shared" si="1"/>
        <v>6</v>
      </c>
      <c r="B10" s="22" t="s">
        <v>122</v>
      </c>
      <c r="C10" s="23" t="s">
        <v>121</v>
      </c>
      <c r="D10" s="22" t="s">
        <v>26</v>
      </c>
      <c r="E10" s="22">
        <f>E9</f>
        <v>2</v>
      </c>
      <c r="F10" s="7"/>
    </row>
    <row r="11" spans="1:6" s="1" customFormat="1">
      <c r="A11" s="22">
        <f t="shared" si="1"/>
        <v>7</v>
      </c>
      <c r="B11" s="22" t="s">
        <v>64</v>
      </c>
      <c r="C11" s="23" t="s">
        <v>63</v>
      </c>
      <c r="D11" s="22" t="s">
        <v>26</v>
      </c>
      <c r="E11" s="22">
        <f>E10</f>
        <v>2</v>
      </c>
      <c r="F11" s="7"/>
    </row>
    <row r="12" spans="1:6" s="1" customFormat="1">
      <c r="A12" s="22">
        <f t="shared" si="1"/>
        <v>8</v>
      </c>
      <c r="B12" s="22">
        <v>30200080</v>
      </c>
      <c r="C12" s="23" t="s">
        <v>123</v>
      </c>
      <c r="D12" s="22" t="s">
        <v>26</v>
      </c>
      <c r="E12" s="22">
        <f>E10</f>
        <v>2</v>
      </c>
      <c r="F12" s="7"/>
    </row>
    <row r="13" spans="1:6" s="1" customFormat="1" ht="15" hidden="1" customHeight="1">
      <c r="A13" s="22">
        <f t="shared" si="1"/>
        <v>9</v>
      </c>
      <c r="B13" s="22"/>
      <c r="C13" s="23"/>
      <c r="D13" s="22"/>
      <c r="E13" s="22"/>
      <c r="F13" s="7"/>
    </row>
    <row r="14" spans="1:6" s="1" customFormat="1" ht="15" hidden="1" customHeight="1">
      <c r="A14" s="22">
        <f t="shared" si="1"/>
        <v>10</v>
      </c>
      <c r="B14" s="22" t="s">
        <v>112</v>
      </c>
      <c r="C14" s="23" t="s">
        <v>111</v>
      </c>
      <c r="D14" s="22" t="s">
        <v>26</v>
      </c>
      <c r="E14" s="22"/>
      <c r="F14" s="7"/>
    </row>
    <row r="15" spans="1:6" s="1" customFormat="1" ht="15" hidden="1" customHeight="1">
      <c r="A15" s="22">
        <f t="shared" si="1"/>
        <v>11</v>
      </c>
      <c r="B15" s="22" t="s">
        <v>114</v>
      </c>
      <c r="C15" s="23" t="s">
        <v>113</v>
      </c>
      <c r="D15" s="22" t="s">
        <v>26</v>
      </c>
      <c r="E15" s="22"/>
      <c r="F15" s="7"/>
    </row>
    <row r="16" spans="1:6" s="1" customFormat="1" ht="15" hidden="1" customHeight="1">
      <c r="A16" s="22">
        <f t="shared" si="1"/>
        <v>12</v>
      </c>
      <c r="B16" s="22"/>
      <c r="C16" s="23" t="s">
        <v>41</v>
      </c>
      <c r="D16" s="22" t="s">
        <v>26</v>
      </c>
      <c r="E16" s="22"/>
      <c r="F16" s="7"/>
    </row>
    <row r="17" spans="1:6" s="1" customFormat="1">
      <c r="A17" s="22">
        <f t="shared" si="0"/>
        <v>13</v>
      </c>
      <c r="B17" s="22"/>
      <c r="C17" s="24" t="s">
        <v>22</v>
      </c>
      <c r="D17" s="29"/>
      <c r="E17" s="25"/>
      <c r="F17" s="7"/>
    </row>
    <row r="18" spans="1:6" s="1" customFormat="1">
      <c r="A18" s="22">
        <f t="shared" si="0"/>
        <v>14</v>
      </c>
      <c r="B18" s="22" t="s">
        <v>35</v>
      </c>
      <c r="C18" s="23" t="s">
        <v>36</v>
      </c>
      <c r="D18" s="26" t="s">
        <v>27</v>
      </c>
      <c r="E18" s="22">
        <f>SUM(E22:E23)</f>
        <v>140</v>
      </c>
      <c r="F18" s="7"/>
    </row>
    <row r="19" spans="1:6" s="1" customFormat="1" ht="15" hidden="1" customHeight="1">
      <c r="A19" s="22">
        <f t="shared" si="0"/>
        <v>15</v>
      </c>
      <c r="B19" s="22" t="s">
        <v>98</v>
      </c>
      <c r="C19" s="23" t="s">
        <v>99</v>
      </c>
      <c r="D19" s="26" t="s">
        <v>26</v>
      </c>
      <c r="E19" s="22">
        <v>0</v>
      </c>
      <c r="F19" s="7"/>
    </row>
    <row r="20" spans="1:6" s="1" customFormat="1" ht="15" hidden="1" customHeight="1">
      <c r="A20" s="22">
        <f t="shared" si="0"/>
        <v>16</v>
      </c>
      <c r="B20" s="22" t="s">
        <v>98</v>
      </c>
      <c r="C20" s="23" t="s">
        <v>100</v>
      </c>
      <c r="D20" s="26" t="s">
        <v>26</v>
      </c>
      <c r="E20" s="22">
        <v>0</v>
      </c>
      <c r="F20" s="7"/>
    </row>
    <row r="21" spans="1:6" s="1" customFormat="1" ht="15" hidden="1" customHeight="1">
      <c r="A21" s="22">
        <f t="shared" si="0"/>
        <v>17</v>
      </c>
      <c r="B21" s="22" t="s">
        <v>98</v>
      </c>
      <c r="C21" s="23" t="s">
        <v>101</v>
      </c>
      <c r="D21" s="26" t="s">
        <v>26</v>
      </c>
      <c r="E21" s="22">
        <v>0</v>
      </c>
      <c r="F21" s="7"/>
    </row>
    <row r="22" spans="1:6" s="1" customFormat="1">
      <c r="A22" s="22">
        <f>ROW(A22)-4</f>
        <v>18</v>
      </c>
      <c r="B22" s="22" t="s">
        <v>115</v>
      </c>
      <c r="C22" s="23" t="s">
        <v>117</v>
      </c>
      <c r="D22" s="26" t="s">
        <v>27</v>
      </c>
      <c r="E22" s="22">
        <v>40</v>
      </c>
      <c r="F22" s="7"/>
    </row>
    <row r="23" spans="1:6" s="1" customFormat="1">
      <c r="A23" s="22">
        <f t="shared" si="0"/>
        <v>19</v>
      </c>
      <c r="B23" s="22">
        <v>30300601</v>
      </c>
      <c r="C23" s="23" t="s">
        <v>116</v>
      </c>
      <c r="D23" s="26" t="s">
        <v>27</v>
      </c>
      <c r="E23" s="22">
        <v>100</v>
      </c>
      <c r="F23" s="7"/>
    </row>
    <row r="24" spans="1:6" s="1" customFormat="1">
      <c r="A24" s="22">
        <f t="shared" si="0"/>
        <v>20</v>
      </c>
      <c r="B24" s="22"/>
      <c r="C24" s="24" t="s">
        <v>23</v>
      </c>
      <c r="D24" s="29"/>
      <c r="E24" s="25"/>
      <c r="F24" s="7"/>
    </row>
    <row r="25" spans="1:6" s="1" customFormat="1">
      <c r="A25" s="22">
        <f t="shared" si="0"/>
        <v>21</v>
      </c>
      <c r="B25" s="22"/>
      <c r="C25" s="23" t="s">
        <v>11</v>
      </c>
      <c r="D25" s="26" t="s">
        <v>9</v>
      </c>
      <c r="E25" s="22">
        <v>1</v>
      </c>
      <c r="F25" s="7"/>
    </row>
    <row r="26" spans="1:6" s="1" customFormat="1">
      <c r="A26" s="22">
        <f t="shared" si="0"/>
        <v>22</v>
      </c>
      <c r="B26" s="22"/>
      <c r="C26" s="23" t="s">
        <v>16</v>
      </c>
      <c r="D26" s="26" t="s">
        <v>9</v>
      </c>
      <c r="E26" s="22">
        <v>1</v>
      </c>
      <c r="F26" s="7"/>
    </row>
    <row r="27" spans="1:6" s="1" customFormat="1">
      <c r="A27" s="22">
        <f t="shared" si="0"/>
        <v>23</v>
      </c>
      <c r="B27" s="22"/>
      <c r="C27" s="23" t="s">
        <v>18</v>
      </c>
      <c r="D27" s="26" t="s">
        <v>9</v>
      </c>
      <c r="E27" s="22">
        <v>1</v>
      </c>
      <c r="F27" s="7"/>
    </row>
    <row r="28" spans="1:6" s="1" customFormat="1">
      <c r="A28" s="22">
        <f t="shared" si="0"/>
        <v>24</v>
      </c>
      <c r="B28" s="22"/>
      <c r="C28" s="23" t="s">
        <v>19</v>
      </c>
      <c r="D28" s="26" t="s">
        <v>9</v>
      </c>
      <c r="E28" s="22">
        <v>70</v>
      </c>
      <c r="F28" s="7"/>
    </row>
    <row r="29" spans="1:6" s="1" customFormat="1">
      <c r="A29" s="22">
        <f t="shared" si="0"/>
        <v>25</v>
      </c>
      <c r="B29" s="22"/>
      <c r="C29" s="23" t="s">
        <v>96</v>
      </c>
      <c r="D29" s="26" t="s">
        <v>9</v>
      </c>
      <c r="E29" s="22">
        <v>1</v>
      </c>
      <c r="F29" s="7"/>
    </row>
    <row r="30" spans="1:6" s="1" customFormat="1">
      <c r="A30" s="22">
        <f t="shared" si="0"/>
        <v>26</v>
      </c>
      <c r="B30" s="22"/>
      <c r="C30" s="23" t="s">
        <v>21</v>
      </c>
      <c r="D30" s="26" t="s">
        <v>9</v>
      </c>
      <c r="E30" s="22">
        <v>1</v>
      </c>
      <c r="F30" s="7"/>
    </row>
    <row r="31" spans="1:6" s="1" customFormat="1" ht="15" hidden="1" customHeight="1">
      <c r="A31" s="22">
        <f t="shared" si="0"/>
        <v>27</v>
      </c>
      <c r="B31" s="22"/>
      <c r="C31" s="23" t="s">
        <v>12</v>
      </c>
      <c r="D31" s="26" t="s">
        <v>9</v>
      </c>
      <c r="E31" s="22"/>
      <c r="F31" s="7"/>
    </row>
    <row r="32" spans="1:6">
      <c r="A32" s="27" t="s">
        <v>6</v>
      </c>
      <c r="B32" s="27"/>
      <c r="C32" s="14" t="s">
        <v>7</v>
      </c>
      <c r="D32" s="27"/>
      <c r="E32" s="10"/>
    </row>
    <row r="33" spans="1:5">
      <c r="A33" s="12" t="s">
        <v>5</v>
      </c>
      <c r="B33" s="12"/>
      <c r="C33" s="13" t="s">
        <v>7</v>
      </c>
      <c r="D33" s="12"/>
      <c r="E33" s="12"/>
    </row>
  </sheetData>
  <mergeCells count="1">
    <mergeCell ref="C1:E1"/>
  </mergeCells>
  <pageMargins left="0.7" right="0.7" top="0.75" bottom="0.75" header="0.3" footer="0.3"/>
  <pageSetup paperSize="9" scale="98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F64"/>
  <sheetViews>
    <sheetView zoomScaleNormal="100" workbookViewId="0"/>
  </sheetViews>
  <sheetFormatPr defaultRowHeight="15"/>
  <cols>
    <col min="1" max="1" width="4.7109375" style="4" customWidth="1"/>
    <col min="2" max="2" width="18.28515625" style="4" bestFit="1" customWidth="1"/>
    <col min="3" max="3" width="55.7109375" style="8" customWidth="1"/>
    <col min="4" max="4" width="4.42578125" style="4" bestFit="1" customWidth="1"/>
    <col min="5" max="5" width="6" style="4" bestFit="1" customWidth="1"/>
    <col min="6" max="6" width="9.140625" style="5"/>
    <col min="7" max="16384" width="9.140625" style="4"/>
  </cols>
  <sheetData>
    <row r="1" spans="1:6" ht="18.75" customHeight="1">
      <c r="A1" s="34" t="s">
        <v>95</v>
      </c>
      <c r="B1" s="33"/>
      <c r="C1" s="40" t="str">
        <f>Rekapitulace!B12</f>
        <v>Rekonstrukce školní jídelny ZŠ Náměstí Karla IV, Nejdek</v>
      </c>
      <c r="D1" s="40"/>
      <c r="E1" s="40"/>
    </row>
    <row r="2" spans="1:6" ht="15.75">
      <c r="A2" s="6"/>
      <c r="B2" s="2"/>
      <c r="C2" s="2"/>
      <c r="D2" s="2"/>
      <c r="E2" s="2"/>
    </row>
    <row r="3" spans="1:6">
      <c r="A3" s="10" t="s">
        <v>0</v>
      </c>
      <c r="B3" s="10" t="s">
        <v>24</v>
      </c>
      <c r="C3" s="11" t="s">
        <v>17</v>
      </c>
      <c r="D3" s="10" t="s">
        <v>2</v>
      </c>
      <c r="E3" s="10" t="s">
        <v>3</v>
      </c>
    </row>
    <row r="4" spans="1:6" s="1" customFormat="1">
      <c r="A4" s="22">
        <f t="shared" ref="A4:A34" si="0">ROW(A4)-4</f>
        <v>0</v>
      </c>
      <c r="B4" s="22"/>
      <c r="C4" s="24" t="s">
        <v>25</v>
      </c>
      <c r="D4" s="22"/>
      <c r="E4" s="22"/>
      <c r="F4" s="7"/>
    </row>
    <row r="5" spans="1:6" s="1" customFormat="1" ht="15" hidden="1" customHeight="1">
      <c r="A5" s="22">
        <f t="shared" si="0"/>
        <v>1</v>
      </c>
      <c r="B5" s="22" t="s">
        <v>94</v>
      </c>
      <c r="C5" s="23" t="s">
        <v>93</v>
      </c>
      <c r="D5" s="22" t="s">
        <v>26</v>
      </c>
      <c r="E5" s="22"/>
      <c r="F5" s="7"/>
    </row>
    <row r="6" spans="1:6" s="1" customFormat="1">
      <c r="A6" s="22">
        <f t="shared" si="0"/>
        <v>2</v>
      </c>
      <c r="B6" s="22" t="s">
        <v>92</v>
      </c>
      <c r="C6" s="23" t="s">
        <v>91</v>
      </c>
      <c r="D6" s="22" t="s">
        <v>26</v>
      </c>
      <c r="E6" s="22">
        <v>1</v>
      </c>
      <c r="F6" s="7"/>
    </row>
    <row r="7" spans="1:6" s="1" customFormat="1" ht="15" hidden="1" customHeight="1">
      <c r="A7" s="22">
        <f t="shared" si="0"/>
        <v>3</v>
      </c>
      <c r="B7" s="22" t="s">
        <v>90</v>
      </c>
      <c r="C7" s="23" t="s">
        <v>89</v>
      </c>
      <c r="D7" s="22" t="s">
        <v>26</v>
      </c>
      <c r="E7" s="22"/>
      <c r="F7" s="7"/>
    </row>
    <row r="8" spans="1:6" s="1" customFormat="1" ht="15" hidden="1" customHeight="1">
      <c r="A8" s="22">
        <f t="shared" si="0"/>
        <v>4</v>
      </c>
      <c r="B8" s="22" t="s">
        <v>88</v>
      </c>
      <c r="C8" s="23" t="s">
        <v>87</v>
      </c>
      <c r="D8" s="22" t="s">
        <v>26</v>
      </c>
      <c r="E8" s="22"/>
      <c r="F8" s="7"/>
    </row>
    <row r="9" spans="1:6" s="1" customFormat="1" ht="15" hidden="1" customHeight="1">
      <c r="A9" s="22">
        <f t="shared" si="0"/>
        <v>5</v>
      </c>
      <c r="B9" s="22" t="s">
        <v>86</v>
      </c>
      <c r="C9" s="23" t="s">
        <v>85</v>
      </c>
      <c r="D9" s="22" t="s">
        <v>26</v>
      </c>
      <c r="E9" s="22"/>
      <c r="F9" s="7"/>
    </row>
    <row r="10" spans="1:6" s="1" customFormat="1" ht="15" hidden="1" customHeight="1">
      <c r="A10" s="22">
        <f t="shared" si="0"/>
        <v>6</v>
      </c>
      <c r="B10" s="22" t="s">
        <v>84</v>
      </c>
      <c r="C10" s="23" t="s">
        <v>83</v>
      </c>
      <c r="D10" s="22" t="s">
        <v>26</v>
      </c>
      <c r="E10" s="22"/>
      <c r="F10" s="7"/>
    </row>
    <row r="11" spans="1:6" s="1" customFormat="1">
      <c r="A11" s="22">
        <f t="shared" si="0"/>
        <v>7</v>
      </c>
      <c r="B11" s="22" t="s">
        <v>104</v>
      </c>
      <c r="C11" s="23" t="s">
        <v>103</v>
      </c>
      <c r="D11" s="22" t="s">
        <v>26</v>
      </c>
      <c r="E11" s="22">
        <f>SUM(E5:E6)</f>
        <v>1</v>
      </c>
      <c r="F11" s="7"/>
    </row>
    <row r="12" spans="1:6" s="1" customFormat="1">
      <c r="A12" s="22">
        <f t="shared" si="0"/>
        <v>8</v>
      </c>
      <c r="B12" s="22" t="s">
        <v>82</v>
      </c>
      <c r="C12" s="23" t="s">
        <v>81</v>
      </c>
      <c r="D12" s="22" t="s">
        <v>26</v>
      </c>
      <c r="E12" s="22">
        <f>E13</f>
        <v>1</v>
      </c>
      <c r="F12" s="7"/>
    </row>
    <row r="13" spans="1:6" s="1" customFormat="1">
      <c r="A13" s="22">
        <f t="shared" si="0"/>
        <v>9</v>
      </c>
      <c r="B13" s="22" t="s">
        <v>80</v>
      </c>
      <c r="C13" s="23" t="s">
        <v>79</v>
      </c>
      <c r="D13" s="22" t="s">
        <v>26</v>
      </c>
      <c r="E13" s="22">
        <v>1</v>
      </c>
      <c r="F13" s="7"/>
    </row>
    <row r="14" spans="1:6" s="1" customFormat="1" ht="15" hidden="1" customHeight="1">
      <c r="A14" s="22">
        <f t="shared" si="0"/>
        <v>10</v>
      </c>
      <c r="B14" s="22" t="s">
        <v>78</v>
      </c>
      <c r="C14" s="23" t="s">
        <v>77</v>
      </c>
      <c r="D14" s="22" t="s">
        <v>26</v>
      </c>
      <c r="E14" s="22"/>
      <c r="F14" s="7"/>
    </row>
    <row r="15" spans="1:6" s="1" customFormat="1">
      <c r="A15" s="22">
        <f t="shared" si="0"/>
        <v>11</v>
      </c>
      <c r="B15" s="22" t="s">
        <v>43</v>
      </c>
      <c r="C15" s="23" t="s">
        <v>76</v>
      </c>
      <c r="D15" s="22" t="s">
        <v>26</v>
      </c>
      <c r="E15" s="22">
        <f>E13*24</f>
        <v>24</v>
      </c>
      <c r="F15" s="7"/>
    </row>
    <row r="16" spans="1:6" s="1" customFormat="1">
      <c r="A16" s="22">
        <f t="shared" si="0"/>
        <v>12</v>
      </c>
      <c r="B16" s="22" t="s">
        <v>75</v>
      </c>
      <c r="C16" s="23" t="s">
        <v>74</v>
      </c>
      <c r="D16" s="22" t="s">
        <v>26</v>
      </c>
      <c r="E16" s="22">
        <f>E15</f>
        <v>24</v>
      </c>
      <c r="F16" s="7"/>
    </row>
    <row r="17" spans="1:6" s="1" customFormat="1" ht="15" hidden="1" customHeight="1">
      <c r="A17" s="22">
        <f t="shared" si="0"/>
        <v>13</v>
      </c>
      <c r="B17" s="22" t="s">
        <v>73</v>
      </c>
      <c r="C17" s="23" t="s">
        <v>72</v>
      </c>
      <c r="D17" s="22" t="s">
        <v>26</v>
      </c>
      <c r="E17" s="22"/>
      <c r="F17" s="7"/>
    </row>
    <row r="18" spans="1:6" s="1" customFormat="1">
      <c r="A18" s="22">
        <f t="shared" si="0"/>
        <v>14</v>
      </c>
      <c r="B18" s="22" t="s">
        <v>71</v>
      </c>
      <c r="C18" s="23" t="s">
        <v>70</v>
      </c>
      <c r="D18" s="22" t="s">
        <v>26</v>
      </c>
      <c r="E18" s="22">
        <v>1</v>
      </c>
      <c r="F18" s="7"/>
    </row>
    <row r="19" spans="1:6" s="1" customFormat="1" ht="15" hidden="1" customHeight="1">
      <c r="A19" s="22">
        <f t="shared" si="0"/>
        <v>15</v>
      </c>
      <c r="B19" s="22" t="s">
        <v>69</v>
      </c>
      <c r="C19" s="23" t="s">
        <v>68</v>
      </c>
      <c r="D19" s="22" t="s">
        <v>26</v>
      </c>
      <c r="E19" s="22"/>
      <c r="F19" s="7"/>
    </row>
    <row r="20" spans="1:6" s="1" customFormat="1" ht="15" hidden="1" customHeight="1">
      <c r="A20" s="22">
        <f t="shared" si="0"/>
        <v>16</v>
      </c>
      <c r="B20" s="22" t="s">
        <v>67</v>
      </c>
      <c r="C20" s="23" t="s">
        <v>66</v>
      </c>
      <c r="D20" s="22" t="s">
        <v>26</v>
      </c>
      <c r="E20" s="22"/>
      <c r="F20" s="7"/>
    </row>
    <row r="21" spans="1:6" s="1" customFormat="1" ht="15" hidden="1" customHeight="1">
      <c r="A21" s="22">
        <f t="shared" si="0"/>
        <v>17</v>
      </c>
      <c r="B21" s="22" t="s">
        <v>65</v>
      </c>
      <c r="C21" s="23" t="s">
        <v>44</v>
      </c>
      <c r="D21" s="22" t="s">
        <v>26</v>
      </c>
      <c r="E21" s="22"/>
      <c r="F21" s="7"/>
    </row>
    <row r="22" spans="1:6" s="1" customFormat="1" ht="15" hidden="1" customHeight="1">
      <c r="A22" s="22">
        <f t="shared" si="0"/>
        <v>18</v>
      </c>
      <c r="B22" s="22" t="s">
        <v>64</v>
      </c>
      <c r="C22" s="23" t="s">
        <v>63</v>
      </c>
      <c r="D22" s="22" t="s">
        <v>26</v>
      </c>
      <c r="E22" s="22"/>
      <c r="F22" s="7"/>
    </row>
    <row r="23" spans="1:6" s="1" customFormat="1" ht="15" hidden="1" customHeight="1">
      <c r="A23" s="22">
        <f t="shared" si="0"/>
        <v>19</v>
      </c>
      <c r="B23" s="22" t="s">
        <v>62</v>
      </c>
      <c r="C23" s="23" t="s">
        <v>61</v>
      </c>
      <c r="D23" s="22" t="s">
        <v>26</v>
      </c>
      <c r="E23" s="22"/>
      <c r="F23" s="7"/>
    </row>
    <row r="24" spans="1:6" s="1" customFormat="1" ht="15" hidden="1" customHeight="1">
      <c r="A24" s="22">
        <f t="shared" si="0"/>
        <v>20</v>
      </c>
      <c r="B24" s="22"/>
      <c r="C24" s="23" t="s">
        <v>60</v>
      </c>
      <c r="D24" s="22" t="s">
        <v>26</v>
      </c>
      <c r="E24" s="22"/>
      <c r="F24" s="7"/>
    </row>
    <row r="25" spans="1:6" s="1" customFormat="1" ht="15" hidden="1" customHeight="1">
      <c r="A25" s="22">
        <f t="shared" si="0"/>
        <v>21</v>
      </c>
      <c r="B25" s="22"/>
      <c r="C25" s="23" t="s">
        <v>59</v>
      </c>
      <c r="D25" s="22" t="s">
        <v>26</v>
      </c>
      <c r="E25" s="22"/>
      <c r="F25" s="7"/>
    </row>
    <row r="26" spans="1:6" s="1" customFormat="1" ht="15" hidden="1" customHeight="1">
      <c r="A26" s="22">
        <f t="shared" si="0"/>
        <v>22</v>
      </c>
      <c r="B26" s="22">
        <v>86010303</v>
      </c>
      <c r="C26" s="23" t="s">
        <v>58</v>
      </c>
      <c r="D26" s="22" t="s">
        <v>26</v>
      </c>
      <c r="E26" s="22"/>
      <c r="F26" s="7"/>
    </row>
    <row r="27" spans="1:6" s="1" customFormat="1" ht="15" hidden="1" customHeight="1">
      <c r="A27" s="22">
        <f t="shared" si="0"/>
        <v>23</v>
      </c>
      <c r="B27" s="22">
        <v>80190158</v>
      </c>
      <c r="C27" s="23" t="s">
        <v>57</v>
      </c>
      <c r="D27" s="22" t="s">
        <v>26</v>
      </c>
      <c r="E27" s="22"/>
      <c r="F27" s="7"/>
    </row>
    <row r="28" spans="1:6" s="1" customFormat="1" ht="15" hidden="1" customHeight="1">
      <c r="A28" s="22">
        <f t="shared" si="0"/>
        <v>24</v>
      </c>
      <c r="B28" s="22">
        <v>70604008</v>
      </c>
      <c r="C28" s="23" t="s">
        <v>56</v>
      </c>
      <c r="D28" s="22" t="s">
        <v>26</v>
      </c>
      <c r="E28" s="22"/>
      <c r="F28" s="7"/>
    </row>
    <row r="29" spans="1:6" s="1" customFormat="1" ht="15" hidden="1" customHeight="1">
      <c r="A29" s="22">
        <f t="shared" si="0"/>
        <v>25</v>
      </c>
      <c r="B29" s="22">
        <v>70604024</v>
      </c>
      <c r="C29" s="23" t="s">
        <v>55</v>
      </c>
      <c r="D29" s="22" t="s">
        <v>26</v>
      </c>
      <c r="E29" s="22"/>
      <c r="F29" s="7"/>
    </row>
    <row r="30" spans="1:6" s="1" customFormat="1" ht="15" hidden="1" customHeight="1">
      <c r="A30" s="22">
        <f t="shared" si="0"/>
        <v>26</v>
      </c>
      <c r="B30" s="22" t="s">
        <v>54</v>
      </c>
      <c r="C30" s="23" t="s">
        <v>53</v>
      </c>
      <c r="D30" s="22" t="s">
        <v>26</v>
      </c>
      <c r="E30" s="22"/>
      <c r="F30" s="7"/>
    </row>
    <row r="31" spans="1:6" s="1" customFormat="1" ht="15" hidden="1" customHeight="1">
      <c r="A31" s="22">
        <f t="shared" si="0"/>
        <v>27</v>
      </c>
      <c r="B31" s="22" t="s">
        <v>52</v>
      </c>
      <c r="C31" s="23" t="s">
        <v>51</v>
      </c>
      <c r="D31" s="22" t="s">
        <v>26</v>
      </c>
      <c r="E31" s="22"/>
      <c r="F31" s="7"/>
    </row>
    <row r="32" spans="1:6" s="1" customFormat="1" ht="15" hidden="1" customHeight="1">
      <c r="A32" s="22">
        <f t="shared" si="0"/>
        <v>28</v>
      </c>
      <c r="B32" s="22" t="s">
        <v>50</v>
      </c>
      <c r="C32" s="23" t="s">
        <v>49</v>
      </c>
      <c r="D32" s="22" t="s">
        <v>26</v>
      </c>
      <c r="E32" s="22"/>
      <c r="F32" s="7"/>
    </row>
    <row r="33" spans="1:6" s="1" customFormat="1" ht="15" hidden="1" customHeight="1">
      <c r="A33" s="22">
        <f t="shared" si="0"/>
        <v>29</v>
      </c>
      <c r="B33" s="22" t="s">
        <v>48</v>
      </c>
      <c r="C33" s="23" t="s">
        <v>47</v>
      </c>
      <c r="D33" s="22" t="s">
        <v>26</v>
      </c>
      <c r="E33" s="22"/>
      <c r="F33" s="7"/>
    </row>
    <row r="34" spans="1:6" s="1" customFormat="1" ht="15" hidden="1" customHeight="1">
      <c r="A34" s="22">
        <f t="shared" si="0"/>
        <v>30</v>
      </c>
      <c r="B34" s="22" t="s">
        <v>46</v>
      </c>
      <c r="C34" s="23" t="s">
        <v>45</v>
      </c>
      <c r="D34" s="22" t="s">
        <v>26</v>
      </c>
      <c r="E34" s="22"/>
      <c r="F34" s="7"/>
    </row>
    <row r="35" spans="1:6" s="1" customFormat="1">
      <c r="A35" s="22">
        <f>ROW(A35)-4</f>
        <v>31</v>
      </c>
      <c r="B35" s="22" t="s">
        <v>105</v>
      </c>
      <c r="C35" s="23" t="s">
        <v>106</v>
      </c>
      <c r="D35" s="22" t="s">
        <v>26</v>
      </c>
      <c r="E35" s="22">
        <v>1</v>
      </c>
      <c r="F35" s="7"/>
    </row>
    <row r="36" spans="1:6" s="1" customFormat="1">
      <c r="A36" s="22">
        <f t="shared" ref="A36:A61" si="1">ROW(A36)-4</f>
        <v>32</v>
      </c>
      <c r="B36" s="22"/>
      <c r="C36" s="23"/>
      <c r="D36" s="22"/>
      <c r="E36" s="22"/>
      <c r="F36" s="7"/>
    </row>
    <row r="37" spans="1:6" s="1" customFormat="1">
      <c r="A37" s="22">
        <f t="shared" si="1"/>
        <v>33</v>
      </c>
      <c r="B37" s="22"/>
      <c r="C37" s="23" t="s">
        <v>102</v>
      </c>
      <c r="D37" s="22" t="s">
        <v>26</v>
      </c>
      <c r="E37" s="22">
        <v>12</v>
      </c>
      <c r="F37" s="7"/>
    </row>
    <row r="38" spans="1:6" s="1" customFormat="1">
      <c r="A38" s="22">
        <f t="shared" si="1"/>
        <v>34</v>
      </c>
      <c r="B38" s="22" t="s">
        <v>43</v>
      </c>
      <c r="C38" s="23" t="s">
        <v>42</v>
      </c>
      <c r="D38" s="22" t="s">
        <v>26</v>
      </c>
      <c r="E38" s="22">
        <f>E37*2</f>
        <v>24</v>
      </c>
      <c r="F38" s="7"/>
    </row>
    <row r="39" spans="1:6" s="1" customFormat="1">
      <c r="A39" s="22">
        <f t="shared" si="1"/>
        <v>35</v>
      </c>
      <c r="B39" s="22"/>
      <c r="C39" s="23" t="s">
        <v>41</v>
      </c>
      <c r="D39" s="22" t="s">
        <v>26</v>
      </c>
      <c r="E39" s="22">
        <f>E37</f>
        <v>12</v>
      </c>
      <c r="F39" s="7"/>
    </row>
    <row r="40" spans="1:6" s="1" customFormat="1">
      <c r="A40" s="22">
        <f t="shared" si="1"/>
        <v>36</v>
      </c>
      <c r="B40" s="22"/>
      <c r="C40" s="24" t="s">
        <v>22</v>
      </c>
      <c r="D40" s="29"/>
      <c r="E40" s="25"/>
      <c r="F40" s="7"/>
    </row>
    <row r="41" spans="1:6" s="1" customFormat="1" ht="15" hidden="1" customHeight="1">
      <c r="A41" s="22">
        <f t="shared" si="1"/>
        <v>37</v>
      </c>
      <c r="B41" s="22" t="s">
        <v>40</v>
      </c>
      <c r="C41" s="23" t="s">
        <v>39</v>
      </c>
      <c r="D41" s="26" t="s">
        <v>26</v>
      </c>
      <c r="E41" s="22"/>
      <c r="F41" s="7"/>
    </row>
    <row r="42" spans="1:6" s="1" customFormat="1" ht="15" hidden="1" customHeight="1">
      <c r="A42" s="22">
        <f t="shared" si="1"/>
        <v>38</v>
      </c>
      <c r="B42" s="22">
        <v>2031</v>
      </c>
      <c r="C42" s="23" t="s">
        <v>38</v>
      </c>
      <c r="D42" s="26" t="s">
        <v>27</v>
      </c>
      <c r="E42" s="22"/>
      <c r="F42" s="7"/>
    </row>
    <row r="43" spans="1:6" s="1" customFormat="1">
      <c r="A43" s="22">
        <f t="shared" si="1"/>
        <v>39</v>
      </c>
      <c r="B43" s="22">
        <v>2031</v>
      </c>
      <c r="C43" s="23" t="s">
        <v>37</v>
      </c>
      <c r="D43" s="26" t="s">
        <v>27</v>
      </c>
      <c r="E43" s="22">
        <v>30</v>
      </c>
      <c r="F43" s="7"/>
    </row>
    <row r="44" spans="1:6" s="1" customFormat="1" ht="15" hidden="1" customHeight="1">
      <c r="A44" s="22">
        <f t="shared" si="1"/>
        <v>40</v>
      </c>
      <c r="B44" s="22" t="s">
        <v>35</v>
      </c>
      <c r="C44" s="23" t="s">
        <v>36</v>
      </c>
      <c r="D44" s="26" t="s">
        <v>27</v>
      </c>
      <c r="E44" s="22"/>
      <c r="F44" s="7"/>
    </row>
    <row r="45" spans="1:6" s="1" customFormat="1">
      <c r="A45" s="22">
        <f t="shared" si="1"/>
        <v>41</v>
      </c>
      <c r="B45" s="22" t="s">
        <v>35</v>
      </c>
      <c r="C45" s="23" t="s">
        <v>34</v>
      </c>
      <c r="D45" s="26" t="s">
        <v>27</v>
      </c>
      <c r="E45" s="22">
        <f>E37*15</f>
        <v>180</v>
      </c>
      <c r="F45" s="7"/>
    </row>
    <row r="46" spans="1:6" s="1" customFormat="1" ht="15" hidden="1" customHeight="1">
      <c r="A46" s="22">
        <f t="shared" si="1"/>
        <v>42</v>
      </c>
      <c r="B46" s="22"/>
      <c r="C46" s="23" t="s">
        <v>33</v>
      </c>
      <c r="D46" s="26" t="s">
        <v>27</v>
      </c>
      <c r="E46" s="22"/>
      <c r="F46" s="7"/>
    </row>
    <row r="47" spans="1:6" s="1" customFormat="1" ht="15" hidden="1" customHeight="1">
      <c r="A47" s="22">
        <f t="shared" si="1"/>
        <v>43</v>
      </c>
      <c r="B47" s="22"/>
      <c r="C47" s="23" t="s">
        <v>31</v>
      </c>
      <c r="D47" s="26" t="s">
        <v>27</v>
      </c>
      <c r="E47" s="22"/>
      <c r="F47" s="7"/>
    </row>
    <row r="48" spans="1:6" s="1" customFormat="1" ht="15" hidden="1" customHeight="1">
      <c r="A48" s="22">
        <f t="shared" si="1"/>
        <v>44</v>
      </c>
      <c r="B48" s="22"/>
      <c r="C48" s="23" t="s">
        <v>32</v>
      </c>
      <c r="D48" s="26" t="s">
        <v>27</v>
      </c>
      <c r="E48" s="22"/>
      <c r="F48" s="7"/>
    </row>
    <row r="49" spans="1:6" s="1" customFormat="1" ht="15" hidden="1" customHeight="1">
      <c r="A49" s="22">
        <f t="shared" si="1"/>
        <v>45</v>
      </c>
      <c r="B49" s="22"/>
      <c r="C49" s="23" t="s">
        <v>31</v>
      </c>
      <c r="D49" s="26" t="s">
        <v>27</v>
      </c>
      <c r="E49" s="22"/>
      <c r="F49" s="7"/>
    </row>
    <row r="50" spans="1:6" s="1" customFormat="1" ht="15" hidden="1" customHeight="1">
      <c r="A50" s="22">
        <f t="shared" si="1"/>
        <v>46</v>
      </c>
      <c r="B50" s="22"/>
      <c r="C50" s="23" t="s">
        <v>30</v>
      </c>
      <c r="D50" s="26" t="s">
        <v>27</v>
      </c>
      <c r="E50" s="22"/>
      <c r="F50" s="7"/>
    </row>
    <row r="51" spans="1:6" s="1" customFormat="1">
      <c r="A51" s="22">
        <f t="shared" si="1"/>
        <v>47</v>
      </c>
      <c r="B51" s="22"/>
      <c r="C51" s="23" t="s">
        <v>29</v>
      </c>
      <c r="D51" s="26" t="s">
        <v>27</v>
      </c>
      <c r="E51" s="22">
        <f>E38*40</f>
        <v>960</v>
      </c>
      <c r="F51" s="7"/>
    </row>
    <row r="52" spans="1:6" s="1" customFormat="1">
      <c r="A52" s="22">
        <f t="shared" si="1"/>
        <v>48</v>
      </c>
      <c r="B52" s="22"/>
      <c r="C52" s="24" t="s">
        <v>23</v>
      </c>
      <c r="D52" s="29"/>
      <c r="E52" s="25"/>
      <c r="F52" s="7"/>
    </row>
    <row r="53" spans="1:6" s="1" customFormat="1">
      <c r="A53" s="22">
        <f t="shared" si="1"/>
        <v>49</v>
      </c>
      <c r="B53" s="22"/>
      <c r="C53" s="23" t="s">
        <v>11</v>
      </c>
      <c r="D53" s="26" t="s">
        <v>9</v>
      </c>
      <c r="E53" s="22">
        <v>1</v>
      </c>
      <c r="F53" s="7"/>
    </row>
    <row r="54" spans="1:6" s="1" customFormat="1">
      <c r="A54" s="22">
        <f t="shared" si="1"/>
        <v>50</v>
      </c>
      <c r="B54" s="22"/>
      <c r="C54" s="23" t="s">
        <v>10</v>
      </c>
      <c r="D54" s="26" t="s">
        <v>9</v>
      </c>
      <c r="E54" s="22">
        <v>1</v>
      </c>
      <c r="F54" s="7"/>
    </row>
    <row r="55" spans="1:6" s="1" customFormat="1">
      <c r="A55" s="22">
        <f t="shared" si="1"/>
        <v>51</v>
      </c>
      <c r="B55" s="22"/>
      <c r="C55" s="23" t="s">
        <v>28</v>
      </c>
      <c r="D55" s="26" t="s">
        <v>26</v>
      </c>
      <c r="E55" s="22">
        <f>E38</f>
        <v>24</v>
      </c>
      <c r="F55" s="7"/>
    </row>
    <row r="56" spans="1:6" s="1" customFormat="1">
      <c r="A56" s="22">
        <f t="shared" si="1"/>
        <v>52</v>
      </c>
      <c r="B56" s="22"/>
      <c r="C56" s="23" t="s">
        <v>16</v>
      </c>
      <c r="D56" s="26" t="s">
        <v>9</v>
      </c>
      <c r="E56" s="22">
        <v>1</v>
      </c>
      <c r="F56" s="7"/>
    </row>
    <row r="57" spans="1:6" s="1" customFormat="1">
      <c r="A57" s="22">
        <f t="shared" si="1"/>
        <v>53</v>
      </c>
      <c r="B57" s="22"/>
      <c r="C57" s="23" t="s">
        <v>18</v>
      </c>
      <c r="D57" s="26" t="s">
        <v>9</v>
      </c>
      <c r="E57" s="22">
        <v>1</v>
      </c>
      <c r="F57" s="7"/>
    </row>
    <row r="58" spans="1:6" s="1" customFormat="1">
      <c r="A58" s="22">
        <f t="shared" si="1"/>
        <v>54</v>
      </c>
      <c r="B58" s="22"/>
      <c r="C58" s="23" t="s">
        <v>19</v>
      </c>
      <c r="D58" s="26" t="s">
        <v>9</v>
      </c>
      <c r="E58" s="22">
        <f>E37*5</f>
        <v>60</v>
      </c>
      <c r="F58" s="7"/>
    </row>
    <row r="59" spans="1:6" s="1" customFormat="1">
      <c r="A59" s="22">
        <f t="shared" si="1"/>
        <v>55</v>
      </c>
      <c r="B59" s="22"/>
      <c r="C59" s="23" t="s">
        <v>20</v>
      </c>
      <c r="D59" s="26" t="s">
        <v>9</v>
      </c>
      <c r="E59" s="22">
        <v>1</v>
      </c>
      <c r="F59" s="7"/>
    </row>
    <row r="60" spans="1:6" s="1" customFormat="1">
      <c r="A60" s="22">
        <f t="shared" si="1"/>
        <v>56</v>
      </c>
      <c r="B60" s="22"/>
      <c r="C60" s="23" t="s">
        <v>21</v>
      </c>
      <c r="D60" s="26" t="s">
        <v>9</v>
      </c>
      <c r="E60" s="22">
        <v>1</v>
      </c>
      <c r="F60" s="7"/>
    </row>
    <row r="61" spans="1:6" s="1" customFormat="1">
      <c r="A61" s="22">
        <f t="shared" si="1"/>
        <v>57</v>
      </c>
      <c r="B61" s="22"/>
      <c r="C61" s="23" t="s">
        <v>12</v>
      </c>
      <c r="D61" s="26" t="s">
        <v>9</v>
      </c>
      <c r="E61" s="22">
        <v>1</v>
      </c>
      <c r="F61" s="7"/>
    </row>
    <row r="62" spans="1:6" s="1" customFormat="1">
      <c r="A62" s="22">
        <f>ROW(A62)-4</f>
        <v>58</v>
      </c>
      <c r="B62" s="22"/>
      <c r="C62" s="23" t="s">
        <v>118</v>
      </c>
      <c r="D62" s="26" t="s">
        <v>27</v>
      </c>
      <c r="E62" s="22">
        <f>10+25</f>
        <v>35</v>
      </c>
      <c r="F62" s="7"/>
    </row>
    <row r="63" spans="1:6">
      <c r="A63" s="27" t="s">
        <v>6</v>
      </c>
      <c r="B63" s="27"/>
      <c r="C63" s="14" t="s">
        <v>7</v>
      </c>
      <c r="D63" s="27"/>
      <c r="E63" s="10"/>
    </row>
    <row r="64" spans="1:6">
      <c r="A64" s="12" t="s">
        <v>5</v>
      </c>
      <c r="B64" s="12"/>
      <c r="C64" s="13" t="s">
        <v>7</v>
      </c>
      <c r="D64" s="12"/>
      <c r="E64" s="12"/>
    </row>
  </sheetData>
  <mergeCells count="1">
    <mergeCell ref="C1:E1"/>
  </mergeCells>
  <pageMargins left="0.7" right="0.7" top="0.75" bottom="0.75" header="0.3" footer="0.3"/>
  <pageSetup paperSize="9" scale="9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AVT</vt:lpstr>
      <vt:lpstr>STK</vt:lpstr>
      <vt:lpstr>AVT!Oblast_tisku</vt:lpstr>
      <vt:lpstr>Rekapitulace!Oblast_tisku</vt:lpstr>
      <vt:lpstr>STK!Oblast_tisku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2016-06-27T08:20:59Z</dcterms:modified>
</cp:coreProperties>
</file>